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_lo\Dropbox\32 PMA Humedales Bogota\32.3 Productos\Producto 57\Chiguasuque\"/>
    </mc:Choice>
  </mc:AlternateContent>
  <xr:revisionPtr revIDLastSave="0" documentId="13_ncr:1_{E7CF925D-1192-44C5-8BD3-36119B725E7D}" xr6:coauthVersionLast="47" xr6:coauthVersionMax="47" xr10:uidLastSave="{00000000-0000-0000-0000-000000000000}"/>
  <bookViews>
    <workbookView xWindow="-22140" yWindow="-3195" windowWidth="21600" windowHeight="13800" activeTab="1" xr2:uid="{C2E7A8BC-B251-234E-90F6-A693C4F3D658}"/>
  </bookViews>
  <sheets>
    <sheet name="Zoo cuanti Chigua" sheetId="8" r:id="rId1"/>
    <sheet name="Biodiversidad" sheetId="9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9" l="1"/>
  <c r="B19" i="9"/>
  <c r="H3" i="8" l="1"/>
  <c r="H4" i="8"/>
  <c r="H5" i="8"/>
  <c r="H6" i="8"/>
  <c r="H7" i="8"/>
  <c r="H2" i="8"/>
  <c r="I12" i="8" l="1"/>
  <c r="I13" i="8"/>
  <c r="I11" i="8"/>
  <c r="I10" i="8"/>
  <c r="G7" i="8" l="1"/>
</calcChain>
</file>

<file path=xl/sharedStrings.xml><?xml version="1.0" encoding="utf-8"?>
<sst xmlns="http://schemas.openxmlformats.org/spreadsheetml/2006/main" count="61" uniqueCount="41">
  <si>
    <t>CLASE</t>
  </si>
  <si>
    <t>ORDEN</t>
  </si>
  <si>
    <t>FAMILIA</t>
  </si>
  <si>
    <t>ESPECIE</t>
  </si>
  <si>
    <t>Arthropoda</t>
  </si>
  <si>
    <t>Rotifera</t>
  </si>
  <si>
    <t>Monogonta</t>
  </si>
  <si>
    <t>Ploima</t>
  </si>
  <si>
    <t>Protozoa</t>
  </si>
  <si>
    <t>Lobosa</t>
  </si>
  <si>
    <t>Arcellinida</t>
  </si>
  <si>
    <t>Arcellidae</t>
  </si>
  <si>
    <t>Arcella sp. 1</t>
  </si>
  <si>
    <t>Ostracoda</t>
  </si>
  <si>
    <t>Podocopida</t>
  </si>
  <si>
    <t>Cyprididae</t>
  </si>
  <si>
    <t>Heterocypris sp. 1</t>
  </si>
  <si>
    <t>Maxillopoda</t>
  </si>
  <si>
    <t>Maxillopoda  N.D.</t>
  </si>
  <si>
    <t>Proalidae</t>
  </si>
  <si>
    <t>Proales sp. 1</t>
  </si>
  <si>
    <t>CHIG-1</t>
  </si>
  <si>
    <t>PHYLLUM</t>
  </si>
  <si>
    <t>Nauplio</t>
  </si>
  <si>
    <t>Copepodito</t>
  </si>
  <si>
    <t>Individuals</t>
  </si>
  <si>
    <t>Dominance_D</t>
  </si>
  <si>
    <t>Evenness_e^H/S</t>
  </si>
  <si>
    <t>Brillouin</t>
  </si>
  <si>
    <t>Menhinick</t>
  </si>
  <si>
    <t>Margalef</t>
  </si>
  <si>
    <t>Fisher_alpha</t>
  </si>
  <si>
    <t>Berger-Parker</t>
  </si>
  <si>
    <t>Chao-1</t>
  </si>
  <si>
    <t>iChao-1</t>
  </si>
  <si>
    <t>ACE</t>
  </si>
  <si>
    <t>Maxillopoda*</t>
  </si>
  <si>
    <t>Riqueza</t>
  </si>
  <si>
    <t>Shannon (H')</t>
  </si>
  <si>
    <t>Simpson (S)</t>
  </si>
  <si>
    <t>Pielou (J)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</si>
</sst>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_-;\-* #,##0.0_-;_-* &quot;-&quot;??_-;_-@_-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">
    <xf numFmtId="0" fontId="0" fillId="0" borderId="0" xfId="0"/>
    <xf numFmtId="2" fontId="0" fillId="0" borderId="0" xfId="0" applyNumberFormat="1"/>
    <xf numFmtId="164" fontId="0" fillId="0" borderId="0" xfId="1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'Zoo cuanti Chigua'!$I$9</c:f>
              <c:strCache>
                <c:ptCount val="1"/>
                <c:pt idx="0">
                  <c:v>CHIG-1</c:v>
                </c:pt>
              </c:strCache>
            </c:strRef>
          </c:tx>
          <c:dPt>
            <c:idx val="0"/>
            <c:bubble3D val="0"/>
            <c:spPr>
              <a:solidFill>
                <a:srgbClr val="7030A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5472-4E07-AE1D-79690092ED91}"/>
              </c:ext>
            </c:extLst>
          </c:dPt>
          <c:dPt>
            <c:idx val="1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472-4E07-AE1D-79690092ED91}"/>
              </c:ext>
            </c:extLst>
          </c:dPt>
          <c:dPt>
            <c:idx val="2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472-4E07-AE1D-79690092ED91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472-4E07-AE1D-79690092ED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'Zoo cuanti Chigua'!$H$10:$H$13</c:f>
              <c:strCache>
                <c:ptCount val="4"/>
                <c:pt idx="0">
                  <c:v>Maxillopoda*</c:v>
                </c:pt>
                <c:pt idx="1">
                  <c:v>Podocopida</c:v>
                </c:pt>
                <c:pt idx="2">
                  <c:v>Arcellinida</c:v>
                </c:pt>
                <c:pt idx="3">
                  <c:v>Ploima</c:v>
                </c:pt>
              </c:strCache>
            </c:strRef>
          </c:cat>
          <c:val>
            <c:numRef>
              <c:f>'Zoo cuanti Chigua'!$I$10:$I$13</c:f>
              <c:numCache>
                <c:formatCode>General</c:formatCode>
                <c:ptCount val="4"/>
                <c:pt idx="0">
                  <c:v>15.4</c:v>
                </c:pt>
                <c:pt idx="1">
                  <c:v>90.2</c:v>
                </c:pt>
                <c:pt idx="2">
                  <c:v>8.8000000000000007</c:v>
                </c:pt>
                <c:pt idx="3">
                  <c:v>8.8000000000000007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72-4E07-AE1D-79690092E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'Zoo cuanti Chigua'!$L$9</c:f>
              <c:strCache>
                <c:ptCount val="1"/>
                <c:pt idx="0">
                  <c:v>CHIG-1</c:v>
                </c:pt>
              </c:strCache>
            </c:strRef>
          </c:tx>
          <c:dPt>
            <c:idx val="0"/>
            <c:bubble3D val="0"/>
            <c:spPr>
              <a:solidFill>
                <a:srgbClr val="7030A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5472-4E07-AE1D-79690092ED91}"/>
              </c:ext>
            </c:extLst>
          </c:dPt>
          <c:dPt>
            <c:idx val="1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472-4E07-AE1D-79690092ED91}"/>
              </c:ext>
            </c:extLst>
          </c:dPt>
          <c:dPt>
            <c:idx val="2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472-4E07-AE1D-79690092ED9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472-4E07-AE1D-79690092ED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'Zoo cuanti Chigua'!$H$10:$H$13</c:f>
              <c:strCache>
                <c:ptCount val="4"/>
                <c:pt idx="0">
                  <c:v>Maxillopoda*</c:v>
                </c:pt>
                <c:pt idx="1">
                  <c:v>Podocopida</c:v>
                </c:pt>
                <c:pt idx="2">
                  <c:v>Arcellinida</c:v>
                </c:pt>
                <c:pt idx="3">
                  <c:v>Ploima</c:v>
                </c:pt>
              </c:strCache>
            </c:strRef>
          </c:cat>
          <c:val>
            <c:numRef>
              <c:f>'Zoo cuanti Chigua'!$L$10:$L$13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72-4E07-AE1D-79690092ED9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1020762</xdr:colOff>
      <xdr:row>15</xdr:row>
      <xdr:rowOff>77787</xdr:rowOff>
    </xdr:from>
    <xdr:to>
      <xdr:col>10</xdr:col>
      <xdr:colOff>506412</xdr:colOff>
      <xdr:row>29</xdr:row>
      <xdr:rowOff>20637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459D0E0-3F03-7134-0972-3AD912E57E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74612</xdr:colOff>
      <xdr:row>15</xdr:row>
      <xdr:rowOff>58737</xdr:rowOff>
    </xdr:from>
    <xdr:to>
      <xdr:col>16</xdr:col>
      <xdr:colOff>598487</xdr:colOff>
      <xdr:row>29</xdr:row>
      <xdr:rowOff>1587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0B1BC40-86FB-93E1-3280-912522F16C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3A339-4790-4F31-BE4B-657B2D8F440C}">
  <dimension ref="B1:L13"/>
  <sheetViews>
    <sheetView workbookViewId="0">
      <selection activeCell="E27" sqref="E27"/>
    </sheetView>
  </sheetViews>
  <sheetFormatPr baseColWidth="10" defaultRowHeight="15.5" x14ac:dyDescent="0.35"/>
  <cols>
    <col min="3" max="3" width="13.83203125" bestFit="1" customWidth="1"/>
    <col min="4" max="5" width="15.58203125" bestFit="1" customWidth="1"/>
    <col min="6" max="6" width="23.25" bestFit="1" customWidth="1"/>
    <col min="7" max="7" width="6.58203125" bestFit="1" customWidth="1"/>
    <col min="8" max="8" width="15.58203125" bestFit="1" customWidth="1"/>
  </cols>
  <sheetData>
    <row r="1" spans="2:12" x14ac:dyDescent="0.35">
      <c r="B1" t="s">
        <v>22</v>
      </c>
      <c r="C1" t="s">
        <v>0</v>
      </c>
      <c r="D1" t="s">
        <v>1</v>
      </c>
      <c r="E1" t="s">
        <v>2</v>
      </c>
      <c r="F1" t="s">
        <v>3</v>
      </c>
      <c r="G1" t="s">
        <v>21</v>
      </c>
    </row>
    <row r="2" spans="2:12" x14ac:dyDescent="0.35">
      <c r="B2" t="s">
        <v>4</v>
      </c>
      <c r="C2" t="s">
        <v>17</v>
      </c>
      <c r="D2" t="s">
        <v>18</v>
      </c>
      <c r="E2" t="s">
        <v>18</v>
      </c>
      <c r="F2" t="s">
        <v>24</v>
      </c>
      <c r="G2">
        <v>11</v>
      </c>
      <c r="H2" s="2">
        <f>G2*100/G$7</f>
        <v>8.9285714285714288</v>
      </c>
    </row>
    <row r="3" spans="2:12" x14ac:dyDescent="0.35">
      <c r="B3" t="s">
        <v>4</v>
      </c>
      <c r="C3" t="s">
        <v>17</v>
      </c>
      <c r="D3" t="s">
        <v>18</v>
      </c>
      <c r="E3" t="s">
        <v>18</v>
      </c>
      <c r="F3" t="s">
        <v>23</v>
      </c>
      <c r="G3">
        <v>4.4000000000000004</v>
      </c>
      <c r="H3" s="2">
        <f t="shared" ref="H3:H7" si="0">G3*100/G$7</f>
        <v>3.5714285714285716</v>
      </c>
    </row>
    <row r="4" spans="2:12" x14ac:dyDescent="0.35">
      <c r="B4" t="s">
        <v>4</v>
      </c>
      <c r="C4" t="s">
        <v>13</v>
      </c>
      <c r="D4" t="s">
        <v>14</v>
      </c>
      <c r="E4" t="s">
        <v>15</v>
      </c>
      <c r="F4" t="s">
        <v>16</v>
      </c>
      <c r="G4">
        <v>90.2</v>
      </c>
      <c r="H4" s="2">
        <f t="shared" si="0"/>
        <v>73.214285714285708</v>
      </c>
    </row>
    <row r="5" spans="2:12" x14ac:dyDescent="0.35">
      <c r="B5" t="s">
        <v>8</v>
      </c>
      <c r="C5" t="s">
        <v>9</v>
      </c>
      <c r="D5" t="s">
        <v>10</v>
      </c>
      <c r="E5" t="s">
        <v>11</v>
      </c>
      <c r="F5" t="s">
        <v>12</v>
      </c>
      <c r="G5">
        <v>8.8000000000000007</v>
      </c>
      <c r="H5" s="2">
        <f t="shared" si="0"/>
        <v>7.1428571428571432</v>
      </c>
    </row>
    <row r="6" spans="2:12" x14ac:dyDescent="0.35">
      <c r="B6" t="s">
        <v>5</v>
      </c>
      <c r="C6" t="s">
        <v>6</v>
      </c>
      <c r="D6" t="s">
        <v>7</v>
      </c>
      <c r="E6" t="s">
        <v>19</v>
      </c>
      <c r="F6" t="s">
        <v>20</v>
      </c>
      <c r="G6">
        <v>8.8000000000000007</v>
      </c>
      <c r="H6" s="2">
        <f t="shared" si="0"/>
        <v>7.1428571428571432</v>
      </c>
    </row>
    <row r="7" spans="2:12" x14ac:dyDescent="0.35">
      <c r="G7">
        <f>SUM(G2:G6)</f>
        <v>123.2</v>
      </c>
      <c r="H7" s="2">
        <f t="shared" si="0"/>
        <v>100</v>
      </c>
    </row>
    <row r="9" spans="2:12" x14ac:dyDescent="0.35">
      <c r="I9" t="s">
        <v>21</v>
      </c>
      <c r="L9" t="s">
        <v>21</v>
      </c>
    </row>
    <row r="10" spans="2:12" x14ac:dyDescent="0.35">
      <c r="H10" t="s">
        <v>36</v>
      </c>
      <c r="I10">
        <f>SUM(G2:G3)</f>
        <v>15.4</v>
      </c>
      <c r="K10" t="s">
        <v>36</v>
      </c>
      <c r="L10">
        <v>2</v>
      </c>
    </row>
    <row r="11" spans="2:12" x14ac:dyDescent="0.35">
      <c r="H11" t="s">
        <v>14</v>
      </c>
      <c r="I11">
        <f>SUM(G4)</f>
        <v>90.2</v>
      </c>
      <c r="K11" t="s">
        <v>14</v>
      </c>
      <c r="L11">
        <v>1</v>
      </c>
    </row>
    <row r="12" spans="2:12" x14ac:dyDescent="0.35">
      <c r="H12" t="s">
        <v>10</v>
      </c>
      <c r="I12">
        <f t="shared" ref="I12:I13" si="1">SUM(G5)</f>
        <v>8.8000000000000007</v>
      </c>
      <c r="K12" t="s">
        <v>10</v>
      </c>
      <c r="L12">
        <v>1</v>
      </c>
    </row>
    <row r="13" spans="2:12" x14ac:dyDescent="0.35">
      <c r="H13" t="s">
        <v>7</v>
      </c>
      <c r="I13">
        <f t="shared" si="1"/>
        <v>8.8000000000000007</v>
      </c>
      <c r="K13" t="s">
        <v>7</v>
      </c>
      <c r="L13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08E85-CC2A-4A97-BEAD-A3AB8DB26222}">
  <dimension ref="A1:H20"/>
  <sheetViews>
    <sheetView tabSelected="1" workbookViewId="0">
      <selection activeCell="B21" sqref="B21"/>
    </sheetView>
  </sheetViews>
  <sheetFormatPr baseColWidth="10" defaultRowHeight="15.5" x14ac:dyDescent="0.35"/>
  <cols>
    <col min="1" max="1" width="14.33203125" bestFit="1" customWidth="1"/>
  </cols>
  <sheetData>
    <row r="1" spans="1:8" x14ac:dyDescent="0.35">
      <c r="B1" t="s">
        <v>21</v>
      </c>
    </row>
    <row r="2" spans="1:8" x14ac:dyDescent="0.35">
      <c r="A2" t="s">
        <v>37</v>
      </c>
      <c r="B2">
        <v>5</v>
      </c>
      <c r="E2" t="s">
        <v>37</v>
      </c>
      <c r="F2" t="s">
        <v>38</v>
      </c>
      <c r="G2" t="s">
        <v>40</v>
      </c>
      <c r="H2" t="s">
        <v>39</v>
      </c>
    </row>
    <row r="3" spans="1:8" x14ac:dyDescent="0.35">
      <c r="A3" t="s">
        <v>38</v>
      </c>
      <c r="B3">
        <v>0.94020000000000004</v>
      </c>
      <c r="E3">
        <v>5</v>
      </c>
      <c r="F3" s="1">
        <v>0.94020000000000004</v>
      </c>
      <c r="G3" s="1">
        <v>0.58409999999999995</v>
      </c>
      <c r="H3" s="1">
        <v>0.5554</v>
      </c>
    </row>
    <row r="4" spans="1:8" x14ac:dyDescent="0.35">
      <c r="A4" t="s">
        <v>40</v>
      </c>
      <c r="B4">
        <v>0.58409999999999995</v>
      </c>
    </row>
    <row r="5" spans="1:8" x14ac:dyDescent="0.35">
      <c r="A5" t="s">
        <v>39</v>
      </c>
      <c r="B5">
        <v>0.5554</v>
      </c>
    </row>
    <row r="7" spans="1:8" x14ac:dyDescent="0.35">
      <c r="A7" t="s">
        <v>25</v>
      </c>
      <c r="B7">
        <v>121</v>
      </c>
    </row>
    <row r="8" spans="1:8" x14ac:dyDescent="0.35">
      <c r="A8" t="s">
        <v>26</v>
      </c>
      <c r="B8">
        <v>0.44819999999999999</v>
      </c>
    </row>
    <row r="9" spans="1:8" x14ac:dyDescent="0.35">
      <c r="A9" t="s">
        <v>27</v>
      </c>
      <c r="B9">
        <v>0.52039999999999997</v>
      </c>
    </row>
    <row r="10" spans="1:8" x14ac:dyDescent="0.35">
      <c r="A10" t="s">
        <v>28</v>
      </c>
      <c r="B10">
        <v>0.79179999999999995</v>
      </c>
    </row>
    <row r="11" spans="1:8" x14ac:dyDescent="0.35">
      <c r="A11" t="s">
        <v>29</v>
      </c>
      <c r="B11">
        <v>0.45050000000000001</v>
      </c>
    </row>
    <row r="12" spans="1:8" x14ac:dyDescent="0.35">
      <c r="A12" t="s">
        <v>30</v>
      </c>
      <c r="B12">
        <v>0.83409999999999995</v>
      </c>
    </row>
    <row r="13" spans="1:8" x14ac:dyDescent="0.35">
      <c r="A13" t="s">
        <v>31</v>
      </c>
      <c r="B13">
        <v>1.0469999999999999</v>
      </c>
    </row>
    <row r="14" spans="1:8" x14ac:dyDescent="0.35">
      <c r="A14" t="s">
        <v>32</v>
      </c>
      <c r="B14">
        <v>0.73050000000000004</v>
      </c>
    </row>
    <row r="15" spans="1:8" x14ac:dyDescent="0.35">
      <c r="A15" t="s">
        <v>33</v>
      </c>
      <c r="B15">
        <v>5</v>
      </c>
    </row>
    <row r="16" spans="1:8" x14ac:dyDescent="0.35">
      <c r="A16" t="s">
        <v>34</v>
      </c>
      <c r="B16">
        <v>5</v>
      </c>
    </row>
    <row r="17" spans="1:2" x14ac:dyDescent="0.35">
      <c r="A17" t="s">
        <v>35</v>
      </c>
      <c r="B17">
        <v>5</v>
      </c>
    </row>
    <row r="19" spans="1:2" x14ac:dyDescent="0.35">
      <c r="B19" s="1">
        <f>LN(B2)</f>
        <v>1.6094379124341003</v>
      </c>
    </row>
    <row r="20" spans="1:2" x14ac:dyDescent="0.35">
      <c r="B20">
        <f>F3/B19</f>
        <v>0.58417910547294705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Zoo cuanti Chigua</vt:lpstr>
      <vt:lpstr>Biodiversidad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William Lopez</cp:lastModifiedBy>
  <dcterms:created xsi:type="dcterms:W3CDTF">2022-12-05T21:58:35Z</dcterms:created>
  <dcterms:modified xsi:type="dcterms:W3CDTF">2023-03-14T01:48:13Z</dcterms:modified>
</cp:coreProperties>
</file>